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Terri Dawes\Desktop\"/>
    </mc:Choice>
  </mc:AlternateContent>
  <xr:revisionPtr revIDLastSave="0" documentId="8_{D08FE14D-1E74-46C7-A8FA-5EB09ADC0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Sheet" sheetId="1" r:id="rId1"/>
  </sheets>
  <definedNames>
    <definedName name="_xlnm.Print_Area" localSheetId="0">'Balance Sheet'!$C$1:$K$113</definedName>
    <definedName name="_xlnm.Print_Titles" localSheetId="0">'Balance Sheet'!$9:$10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0" i="1" l="1"/>
  <c r="K110" i="1" s="1"/>
  <c r="F110" i="1"/>
  <c r="I110" i="1" s="1"/>
  <c r="H109" i="1"/>
  <c r="K109" i="1" s="1"/>
  <c r="K111" i="1" s="1"/>
  <c r="F109" i="1"/>
  <c r="I109" i="1" s="1"/>
  <c r="I104" i="1"/>
  <c r="K104" i="1" s="1"/>
  <c r="H94" i="1"/>
  <c r="K94" i="1" s="1"/>
  <c r="F94" i="1"/>
  <c r="I94" i="1" s="1"/>
  <c r="H87" i="1"/>
  <c r="K87" i="1" s="1"/>
  <c r="F87" i="1"/>
  <c r="I87" i="1" s="1"/>
  <c r="K85" i="1"/>
  <c r="H85" i="1"/>
  <c r="F85" i="1"/>
  <c r="I85" i="1" s="1"/>
  <c r="K78" i="1"/>
  <c r="H78" i="1"/>
  <c r="F78" i="1"/>
  <c r="I78" i="1" s="1"/>
  <c r="K73" i="1"/>
  <c r="I73" i="1"/>
  <c r="K72" i="1"/>
  <c r="I72" i="1"/>
  <c r="K71" i="1"/>
  <c r="H71" i="1"/>
  <c r="F71" i="1"/>
  <c r="K61" i="1"/>
  <c r="I61" i="1"/>
  <c r="H59" i="1"/>
  <c r="K59" i="1" s="1"/>
  <c r="F59" i="1"/>
  <c r="I59" i="1" s="1"/>
  <c r="I57" i="1"/>
  <c r="K57" i="1" s="1"/>
  <c r="K52" i="1"/>
  <c r="I52" i="1"/>
  <c r="H40" i="1"/>
  <c r="K40" i="1" s="1"/>
  <c r="F40" i="1"/>
  <c r="I40" i="1" s="1"/>
  <c r="K34" i="1"/>
  <c r="I34" i="1"/>
  <c r="K33" i="1"/>
  <c r="I33" i="1"/>
  <c r="K32" i="1"/>
  <c r="I32" i="1"/>
  <c r="I31" i="1"/>
  <c r="H31" i="1"/>
  <c r="K31" i="1" s="1"/>
  <c r="F31" i="1"/>
  <c r="K30" i="1"/>
  <c r="I30" i="1"/>
  <c r="K29" i="1"/>
  <c r="I29" i="1"/>
  <c r="K27" i="1"/>
  <c r="I27" i="1"/>
  <c r="K26" i="1"/>
  <c r="I26" i="1"/>
  <c r="K25" i="1"/>
  <c r="I25" i="1"/>
  <c r="K24" i="1"/>
  <c r="I24" i="1"/>
  <c r="K23" i="1"/>
  <c r="I23" i="1"/>
  <c r="K22" i="1"/>
  <c r="I22" i="1"/>
  <c r="K11" i="1"/>
  <c r="I11" i="1"/>
  <c r="C3" i="1"/>
  <c r="C1" i="1"/>
  <c r="K98" i="1" l="1"/>
  <c r="F98" i="1"/>
  <c r="F111" i="1"/>
  <c r="H98" i="1"/>
  <c r="I71" i="1"/>
  <c r="I98" i="1"/>
  <c r="K113" i="1"/>
  <c r="K115" i="1" s="1"/>
  <c r="I111" i="1"/>
  <c r="H111" i="1"/>
  <c r="I113" i="1" l="1"/>
  <c r="I115" i="1" s="1"/>
</calcChain>
</file>

<file path=xl/sharedStrings.xml><?xml version="1.0" encoding="utf-8"?>
<sst xmlns="http://schemas.openxmlformats.org/spreadsheetml/2006/main" count="104" uniqueCount="88">
  <si>
    <t xml:space="preserve">3005 - Saint Pius X Parish, Fairfield </t>
  </si>
  <si>
    <t>Statement of Financial Position - Unaudited</t>
  </si>
  <si>
    <t>Jun 2022</t>
  </si>
  <si>
    <t>Jun 2021</t>
  </si>
  <si>
    <t>ASSETS</t>
  </si>
  <si>
    <t xml:space="preserve">  Current Assets</t>
  </si>
  <si>
    <t xml:space="preserve">    Checking/Savings</t>
  </si>
  <si>
    <t/>
  </si>
  <si>
    <t xml:space="preserve">      1000 · CASH</t>
  </si>
  <si>
    <t xml:space="preserve">        1001 · Operating Checking Account</t>
  </si>
  <si>
    <t xml:space="preserve">        1003 · Third Checking Account - permission required</t>
  </si>
  <si>
    <t xml:space="preserve">        1010 · Savings Account</t>
  </si>
  <si>
    <t xml:space="preserve">        1015 · We Stand with Christ Account</t>
  </si>
  <si>
    <t xml:space="preserve">      Total 1000 · CASH</t>
  </si>
  <si>
    <t>Cash</t>
  </si>
  <si>
    <t xml:space="preserve">    Total Checking/Savings</t>
  </si>
  <si>
    <t>Accounts Receivable</t>
  </si>
  <si>
    <t>%%accounts|collapsedHideAccounts%%</t>
  </si>
  <si>
    <t>Total Accounts Receivable</t>
  </si>
  <si>
    <t>Receivables</t>
  </si>
  <si>
    <t xml:space="preserve">    Other Current Assets</t>
  </si>
  <si>
    <t xml:space="preserve">      1200 · OTHER ASSETS</t>
  </si>
  <si>
    <t xml:space="preserve">        1201 · Deferred or Prepaid Expenses</t>
  </si>
  <si>
    <t xml:space="preserve">        1202 · Inventory of Scrip Vouchers</t>
  </si>
  <si>
    <t xml:space="preserve">      Total 1200 · OTHER ASSETS</t>
  </si>
  <si>
    <t xml:space="preserve"> </t>
  </si>
  <si>
    <t xml:space="preserve">    Total Other Current Assets</t>
  </si>
  <si>
    <t>Prepaid Expenses</t>
  </si>
  <si>
    <t xml:space="preserve">  Fixed Assets</t>
  </si>
  <si>
    <t xml:space="preserve">    1300 · PROPERTY &amp; EQUIPMENT</t>
  </si>
  <si>
    <t xml:space="preserve">      1301 · Land</t>
  </si>
  <si>
    <t xml:space="preserve">      1302 · Land Improvements</t>
  </si>
  <si>
    <t xml:space="preserve">      1303 · Buildings</t>
  </si>
  <si>
    <t xml:space="preserve">      1305 · Furniture &amp; Fixtures</t>
  </si>
  <si>
    <t xml:space="preserve">      1308 · Equipment</t>
  </si>
  <si>
    <t xml:space="preserve">    Total 1300 · PROPERTY &amp; EQUIPMENT</t>
  </si>
  <si>
    <t xml:space="preserve">  Total Fixed Assets</t>
  </si>
  <si>
    <t>Property, Buildings &amp; Equipment, Net</t>
  </si>
  <si>
    <t>Investments</t>
  </si>
  <si>
    <t>Total Other Assets</t>
  </si>
  <si>
    <t>TOTAL ASSETS</t>
  </si>
  <si>
    <t>Total Assets</t>
  </si>
  <si>
    <t>LIABILITIES &amp; NET ASSETS</t>
  </si>
  <si>
    <t>LIABILITIES &amp; EQUITY</t>
  </si>
  <si>
    <t xml:space="preserve">  Liabilities</t>
  </si>
  <si>
    <t xml:space="preserve">        2000 · ACCOUNTS PAYABLE</t>
  </si>
  <si>
    <t xml:space="preserve">      Total Accounts Payable</t>
  </si>
  <si>
    <t xml:space="preserve">        2030 · CREDIT CARDS</t>
  </si>
  <si>
    <t>Total 2030 · CREDIT CARDS</t>
  </si>
  <si>
    <t>Accounts Payables to Vendors &amp; Others</t>
  </si>
  <si>
    <t>2010 · Payables to Diocesan Entities</t>
  </si>
  <si>
    <t>Due to Diocese</t>
  </si>
  <si>
    <t xml:space="preserve">        Total 2050 · SPECIAL COLLECTIONS</t>
  </si>
  <si>
    <t>Special Collections</t>
  </si>
  <si>
    <t xml:space="preserve">        2100 · OTHER ACCRUED EXPENSES</t>
  </si>
  <si>
    <t xml:space="preserve">          2101 · Accrued Expenses</t>
  </si>
  <si>
    <t xml:space="preserve">        Total 2100 · OTHER ACCRUED EXPENSES</t>
  </si>
  <si>
    <t>Other Accrued Expenses</t>
  </si>
  <si>
    <t xml:space="preserve">        2200 · PAYROLL LIABILITIES</t>
  </si>
  <si>
    <t xml:space="preserve">          2204 · TDA-403 (B)</t>
  </si>
  <si>
    <t xml:space="preserve">          2205 · Garnishments</t>
  </si>
  <si>
    <t xml:space="preserve">          2206 · Flexible Spending</t>
  </si>
  <si>
    <t xml:space="preserve">          2207 · Direct Deposit Liabilities</t>
  </si>
  <si>
    <t xml:space="preserve">        Total 2200 · PAYROLL LIABILITIES</t>
  </si>
  <si>
    <t>Payroll Liabilities</t>
  </si>
  <si>
    <t xml:space="preserve">        Total 2400 · DEFERRED REVENUE</t>
  </si>
  <si>
    <t>Deferred Religious Ed Fees, Tuition, Other</t>
  </si>
  <si>
    <t xml:space="preserve">        2300 · LOANS PAYABLE</t>
  </si>
  <si>
    <t>Total 2300 · LOANS PAYABLE</t>
  </si>
  <si>
    <t xml:space="preserve">      2300 · LOANS PAYABLE LONG TERM</t>
  </si>
  <si>
    <t xml:space="preserve">        2301 · Unsecured Bank Loans Long Term</t>
  </si>
  <si>
    <t xml:space="preserve">      Total 2300 · LOANS PAYABLE LONG TERM</t>
  </si>
  <si>
    <t>Unmapped Current Liabilities</t>
  </si>
  <si>
    <t>Loans Payable</t>
  </si>
  <si>
    <t xml:space="preserve">  Total Liabilities</t>
  </si>
  <si>
    <t xml:space="preserve">  Net Assets</t>
  </si>
  <si>
    <t xml:space="preserve">    3000 · NET ASSETS</t>
  </si>
  <si>
    <t>3001 · Opening Bal Equity</t>
  </si>
  <si>
    <t>3002 · Retained Earnings</t>
  </si>
  <si>
    <t xml:space="preserve">      3003 · Unrestricted</t>
  </si>
  <si>
    <t>3004 · Temporarily Restricted</t>
  </si>
  <si>
    <t>3005 · Permanently Restricted Balance</t>
  </si>
  <si>
    <t>Unmapped Equity</t>
  </si>
  <si>
    <t xml:space="preserve">    NET INCOME</t>
  </si>
  <si>
    <t>Without Donor Restrictions</t>
  </si>
  <si>
    <t>With Donor Restrictions</t>
  </si>
  <si>
    <t>Total Net Assets</t>
  </si>
  <si>
    <t>Total Liabilities &amp; 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</si>
</sst>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\ dd\,\ yyyy"/>
    <numFmt numFmtId="165" formatCode="_(* #,##0_);_(* \(#,##0\);_(* &quot;-&quot;?_);_(@_)"/>
    <numFmt numFmtId="166" formatCode="_(* #,##0_);_(* \(#,##0\);_(* &quot;-&quot;??_);_(@_)"/>
    <numFmt numFmtId="167" formatCode="\ #,##0;\ \(#,##0\);\ &quot;-&quot;;@"/>
    <numFmt numFmtId="168" formatCode="#,###;\(#,###\);;@"/>
    <numFmt numFmtId="169" formatCode="_(&quot;$&quot;* #,##0_);_(&quot;$&quot;* \(#,##0\);_(&quot;$&quot;* &quot;-&quot;??_);_(@_)"/>
  </numFmts>
  <fonts count="20" x14ac:knownFonts="1">
    <font>
      <sz val="11"/>
      <color theme="1"/>
      <name val="Calibri"/>
      <scheme val="minor"/>
    </font>
    <font>
      <sz val="9"/>
      <color theme="1"/>
      <name val="Calibri"/>
    </font>
    <font>
      <sz val="11"/>
      <color rgb="FF000000"/>
      <name val="Calibri"/>
      <scheme val="minor"/>
    </font>
    <font>
      <sz val="11"/>
      <color rgb="FF000000"/>
      <name val="Calibri"/>
    </font>
    <font>
      <b/>
      <sz val="12"/>
      <color rgb="FF000000"/>
      <name val="Arial"/>
    </font>
    <font>
      <sz val="10"/>
      <color rgb="FF000000"/>
      <name val="Segoe UI"/>
    </font>
    <font>
      <sz val="12"/>
      <color rgb="FF000000"/>
      <name val="Arial"/>
    </font>
    <font>
      <sz val="13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color rgb="FF000000"/>
      <name val="Calibri"/>
    </font>
    <font>
      <sz val="10"/>
      <color rgb="FF000000"/>
      <name val="Arial"/>
    </font>
    <font>
      <b/>
      <sz val="9"/>
      <color rgb="FFFF0000"/>
      <name val="Arial"/>
    </font>
    <font>
      <sz val="11"/>
      <color rgb="FF000000"/>
      <name val="Calibri"/>
      <scheme val="minor"/>
    </font>
    <font>
      <sz val="9"/>
      <color rgb="FFFF0000"/>
      <name val="Arial"/>
    </font>
    <font>
      <b/>
      <sz val="9"/>
      <color rgb="FFFFFFFF"/>
      <name val="Arial"/>
    </font>
    <font>
      <b/>
      <sz val="10"/>
      <color rgb="FFFFFFFF"/>
      <name val="Arial"/>
    </font>
    <font>
      <sz val="11"/>
      <color rgb="FFFF0000"/>
      <name val="Calibri"/>
    </font>
    <font>
      <sz val="9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66AB3"/>
        <bgColor rgb="FF366AB3"/>
      </patternFill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5" fillId="2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49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5" fontId="3" fillId="2" borderId="0" xfId="0" applyNumberFormat="1" applyFont="1" applyFill="1"/>
    <xf numFmtId="0" fontId="9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166" fontId="12" fillId="2" borderId="0" xfId="0" applyNumberFormat="1" applyFont="1" applyFill="1" applyAlignment="1">
      <alignment horizontal="right"/>
    </xf>
    <xf numFmtId="165" fontId="12" fillId="2" borderId="0" xfId="0" applyNumberFormat="1" applyFont="1" applyFill="1"/>
    <xf numFmtId="0" fontId="13" fillId="2" borderId="0" xfId="0" applyFont="1" applyFill="1"/>
    <xf numFmtId="166" fontId="12" fillId="2" borderId="0" xfId="0" applyNumberFormat="1" applyFont="1" applyFill="1"/>
    <xf numFmtId="0" fontId="14" fillId="0" borderId="0" xfId="0" applyFont="1"/>
    <xf numFmtId="0" fontId="15" fillId="2" borderId="0" xfId="0" applyFont="1" applyFill="1"/>
    <xf numFmtId="37" fontId="12" fillId="2" borderId="0" xfId="0" applyNumberFormat="1" applyFont="1" applyFill="1" applyAlignment="1">
      <alignment horizontal="right"/>
    </xf>
    <xf numFmtId="167" fontId="12" fillId="2" borderId="0" xfId="0" applyNumberFormat="1" applyFont="1" applyFill="1" applyAlignment="1">
      <alignment horizontal="right" vertical="top"/>
    </xf>
    <xf numFmtId="37" fontId="10" fillId="2" borderId="0" xfId="0" applyNumberFormat="1" applyFont="1" applyFill="1" applyAlignment="1">
      <alignment horizontal="right"/>
    </xf>
    <xf numFmtId="168" fontId="3" fillId="2" borderId="0" xfId="0" applyNumberFormat="1" applyFont="1" applyFill="1"/>
    <xf numFmtId="0" fontId="4" fillId="0" borderId="0" xfId="0" applyFont="1" applyAlignment="1">
      <alignment horizontal="center" vertical="center"/>
    </xf>
    <xf numFmtId="0" fontId="16" fillId="3" borderId="0" xfId="0" applyFont="1" applyFill="1"/>
    <xf numFmtId="0" fontId="17" fillId="3" borderId="0" xfId="0" applyFont="1" applyFill="1"/>
    <xf numFmtId="37" fontId="17" fillId="3" borderId="0" xfId="0" applyNumberFormat="1" applyFont="1" applyFill="1" applyAlignment="1">
      <alignment horizontal="right"/>
    </xf>
    <xf numFmtId="169" fontId="17" fillId="3" borderId="0" xfId="0" applyNumberFormat="1" applyFont="1" applyFill="1" applyAlignment="1">
      <alignment horizontal="right" vertical="top"/>
    </xf>
    <xf numFmtId="167" fontId="17" fillId="3" borderId="0" xfId="0" applyNumberFormat="1" applyFont="1" applyFill="1" applyAlignment="1">
      <alignment horizontal="right" vertical="top"/>
    </xf>
    <xf numFmtId="0" fontId="18" fillId="2" borderId="0" xfId="0" applyFont="1" applyFill="1"/>
    <xf numFmtId="0" fontId="19" fillId="0" borderId="0" xfId="0" applyFont="1"/>
    <xf numFmtId="37" fontId="10" fillId="2" borderId="2" xfId="0" applyNumberFormat="1" applyFont="1" applyFill="1" applyBorder="1" applyAlignment="1">
      <alignment horizontal="right"/>
    </xf>
    <xf numFmtId="167" fontId="10" fillId="2" borderId="2" xfId="0" applyNumberFormat="1" applyFont="1" applyFill="1" applyBorder="1" applyAlignment="1">
      <alignment horizontal="right" vertical="top"/>
    </xf>
    <xf numFmtId="0" fontId="12" fillId="4" borderId="0" xfId="0" applyFont="1" applyFill="1"/>
    <xf numFmtId="0" fontId="10" fillId="4" borderId="0" xfId="0" applyFont="1" applyFill="1"/>
    <xf numFmtId="37" fontId="12" fillId="4" borderId="0" xfId="0" applyNumberFormat="1" applyFont="1" applyFill="1" applyAlignment="1">
      <alignment horizontal="right"/>
    </xf>
    <xf numFmtId="169" fontId="10" fillId="4" borderId="2" xfId="0" applyNumberFormat="1" applyFont="1" applyFill="1" applyBorder="1" applyAlignment="1">
      <alignment horizontal="right" vertical="top"/>
    </xf>
    <xf numFmtId="167" fontId="12" fillId="4" borderId="0" xfId="0" applyNumberFormat="1" applyFont="1" applyFill="1" applyAlignment="1">
      <alignment horizontal="right" vertical="top"/>
    </xf>
    <xf numFmtId="37" fontId="12" fillId="2" borderId="0" xfId="0" applyNumberFormat="1" applyFont="1" applyFill="1"/>
    <xf numFmtId="167" fontId="0" fillId="0" borderId="0" xfId="0" applyNumberFormat="1"/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164" fontId="4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U115"/>
  <sheetViews>
    <sheetView tabSelected="1" workbookViewId="0">
      <pane xSplit="1" ySplit="9" topLeftCell="B10" activePane="bottomRight" state="frozen"/>
      <selection activeCell="C57" sqref="C57"/>
      <selection pane="topRight"/>
      <selection pane="bottomLeft"/>
      <selection pane="bottomRight" activeCell="P78" sqref="P78"/>
    </sheetView>
  </sheetViews>
  <sheetFormatPr defaultRowHeight="15" x14ac:dyDescent="0.25"/>
  <cols>
    <col min="1" max="2" width="10.7109375" hidden="1" customWidth="1"/>
    <col min="3" max="3" width="3.7109375" customWidth="1"/>
    <col min="4" max="4" width="5.5703125" customWidth="1"/>
    <col min="5" max="5" width="37.85546875" customWidth="1"/>
    <col min="6" max="8" width="10.7109375" hidden="1" customWidth="1"/>
    <col min="9" max="9" width="24.28515625" customWidth="1"/>
    <col min="10" max="10" width="3" customWidth="1"/>
    <col min="11" max="11" width="24.28515625" customWidth="1"/>
  </cols>
  <sheetData>
    <row r="1" spans="1:11" ht="15" customHeight="1" x14ac:dyDescent="0.25">
      <c r="A1" s="3"/>
      <c r="B1" s="3"/>
      <c r="C1" s="50" t="str">
        <f>REPLACE(B2,1,7,"")</f>
        <v xml:space="preserve">Saint Pius X Parish, Fairfield </v>
      </c>
      <c r="D1" s="50"/>
      <c r="E1" s="46"/>
      <c r="F1" s="50"/>
      <c r="G1" s="45"/>
      <c r="H1" s="46"/>
      <c r="I1" s="46"/>
      <c r="J1" s="46"/>
      <c r="K1" s="46"/>
    </row>
    <row r="2" spans="1:11" ht="15" customHeight="1" x14ac:dyDescent="0.25">
      <c r="A2" s="3"/>
      <c r="B2" s="3" t="s">
        <v>0</v>
      </c>
      <c r="C2" s="50" t="s">
        <v>1</v>
      </c>
      <c r="D2" s="50"/>
      <c r="E2" s="51"/>
      <c r="F2" s="50"/>
      <c r="G2" s="46"/>
      <c r="H2" s="46"/>
      <c r="I2" s="46"/>
      <c r="J2" s="46"/>
      <c r="K2" s="46"/>
    </row>
    <row r="3" spans="1:11" ht="15" customHeight="1" x14ac:dyDescent="0.25">
      <c r="A3" s="3"/>
      <c r="B3" s="3"/>
      <c r="C3" s="50" t="str">
        <f>CONCATENATE(TEXT("6/30/2022","mmmm dd,"))</f>
        <v>June 30,</v>
      </c>
      <c r="D3" s="50"/>
      <c r="E3" s="51"/>
      <c r="F3" s="50"/>
      <c r="G3" s="46"/>
      <c r="H3" s="46"/>
      <c r="I3" s="46"/>
      <c r="J3" s="46"/>
      <c r="K3" s="46"/>
    </row>
    <row r="4" spans="1:11" ht="15.75" hidden="1" x14ac:dyDescent="0.25">
      <c r="A4" s="3"/>
      <c r="B4" s="3"/>
      <c r="C4" s="50"/>
      <c r="D4" s="50"/>
      <c r="E4" s="50"/>
      <c r="F4" s="50"/>
      <c r="G4" s="50"/>
      <c r="H4" s="50"/>
      <c r="I4" s="50"/>
      <c r="J4" s="50"/>
      <c r="K4" s="50"/>
    </row>
    <row r="5" spans="1:11" ht="15.75" hidden="1" x14ac:dyDescent="0.25">
      <c r="A5" s="3"/>
      <c r="B5" s="3"/>
      <c r="C5" s="52"/>
      <c r="D5" s="52"/>
      <c r="E5" s="44"/>
      <c r="F5" s="44"/>
      <c r="G5" s="46"/>
      <c r="H5" s="46"/>
      <c r="I5" s="46"/>
      <c r="J5" s="46"/>
      <c r="K5" s="46"/>
    </row>
    <row r="6" spans="1:11" ht="15" hidden="1" customHeight="1" x14ac:dyDescent="0.25">
      <c r="A6" s="3"/>
      <c r="B6" s="3"/>
      <c r="C6" s="44"/>
      <c r="D6" s="44"/>
      <c r="E6" s="44"/>
      <c r="F6" s="44"/>
      <c r="G6" s="45"/>
      <c r="H6" s="46"/>
      <c r="I6" s="46"/>
      <c r="J6" s="46"/>
      <c r="K6" s="46"/>
    </row>
    <row r="7" spans="1:11" ht="3.75" customHeight="1" x14ac:dyDescent="0.25">
      <c r="A7" s="3"/>
      <c r="B7" s="3"/>
      <c r="C7" s="46"/>
      <c r="D7" s="46"/>
      <c r="E7" s="46"/>
      <c r="F7" s="46"/>
      <c r="G7" s="46"/>
      <c r="H7" s="46"/>
      <c r="I7" s="46"/>
      <c r="J7" s="46"/>
      <c r="K7" s="46"/>
    </row>
    <row r="8" spans="1:11" ht="3.75" customHeight="1" x14ac:dyDescent="0.25">
      <c r="A8" s="4"/>
      <c r="B8" s="3"/>
      <c r="C8" s="5"/>
      <c r="D8" s="5"/>
      <c r="E8" s="5"/>
      <c r="F8" s="5"/>
      <c r="G8" s="5"/>
      <c r="H8" s="6"/>
      <c r="I8" s="6"/>
      <c r="J8" s="6"/>
      <c r="K8" s="6"/>
    </row>
    <row r="9" spans="1:11" ht="3.75" customHeight="1" x14ac:dyDescent="0.25">
      <c r="A9" s="7"/>
      <c r="B9" s="3"/>
      <c r="C9" s="47"/>
      <c r="D9" s="47"/>
      <c r="E9" s="48"/>
      <c r="F9" s="48"/>
      <c r="G9" s="48"/>
      <c r="H9" s="3"/>
      <c r="I9" s="3"/>
      <c r="J9" s="3"/>
      <c r="K9" s="3"/>
    </row>
    <row r="10" spans="1:11" ht="15" customHeight="1" x14ac:dyDescent="0.25">
      <c r="A10" s="49"/>
      <c r="B10" s="49"/>
      <c r="C10" s="3"/>
      <c r="D10" s="3"/>
      <c r="E10" s="7"/>
      <c r="F10" s="7"/>
      <c r="G10" s="7"/>
      <c r="H10" s="3"/>
      <c r="I10" s="3"/>
      <c r="J10" s="3"/>
      <c r="K10" s="3"/>
    </row>
    <row r="11" spans="1:11" ht="37.5" customHeight="1" x14ac:dyDescent="0.25">
      <c r="A11" s="7"/>
      <c r="B11" s="3"/>
      <c r="C11" s="3"/>
      <c r="D11" s="3"/>
      <c r="E11" s="7"/>
      <c r="F11" s="8" t="s">
        <v>2</v>
      </c>
      <c r="G11" s="7"/>
      <c r="H11" s="8" t="s">
        <v>3</v>
      </c>
      <c r="I11" s="9" t="str">
        <f>TEXT("6/30/2022","yyyy")</f>
        <v>2022</v>
      </c>
      <c r="J11" s="10"/>
      <c r="K11" s="9" t="str">
        <f>TEXT(EOMONTH("6/30/2022",-12),"yyyy")</f>
        <v>2021</v>
      </c>
    </row>
    <row r="12" spans="1:11" ht="15" customHeight="1" x14ac:dyDescent="0.25">
      <c r="A12" s="3"/>
      <c r="B12" s="3"/>
      <c r="C12" s="3"/>
      <c r="D12" s="3"/>
      <c r="E12" s="3"/>
      <c r="F12" s="11"/>
      <c r="G12" s="11"/>
      <c r="H12" s="11"/>
      <c r="I12" s="11"/>
      <c r="J12" s="3"/>
      <c r="K12" s="3"/>
    </row>
    <row r="13" spans="1:11" s="1" customFormat="1" ht="15" customHeight="1" x14ac:dyDescent="0.2">
      <c r="A13" s="12"/>
      <c r="B13" s="13" t="s">
        <v>4</v>
      </c>
      <c r="C13" s="14" t="s">
        <v>4</v>
      </c>
      <c r="D13" s="15"/>
      <c r="E13" s="16"/>
      <c r="F13" s="17"/>
      <c r="G13" s="17"/>
      <c r="H13" s="17"/>
      <c r="I13" s="18"/>
      <c r="J13" s="16"/>
      <c r="K13" s="16"/>
    </row>
    <row r="14" spans="1:11" s="1" customFormat="1" ht="12" hidden="1" customHeight="1" x14ac:dyDescent="0.2">
      <c r="A14" s="12"/>
      <c r="B14" s="19" t="s">
        <v>5</v>
      </c>
      <c r="C14" s="16"/>
      <c r="D14" s="15"/>
      <c r="E14" s="14"/>
      <c r="F14" s="17"/>
      <c r="G14" s="17"/>
      <c r="H14" s="17"/>
      <c r="I14" s="18"/>
      <c r="J14" s="16"/>
      <c r="K14" s="20"/>
    </row>
    <row r="15" spans="1:11" s="1" customFormat="1" ht="12" hidden="1" customHeight="1" x14ac:dyDescent="0.2">
      <c r="A15" s="12"/>
      <c r="B15" s="19" t="s">
        <v>6</v>
      </c>
      <c r="C15" s="16"/>
      <c r="D15" s="15"/>
      <c r="E15" s="14"/>
      <c r="F15" s="17"/>
      <c r="G15" s="17"/>
      <c r="H15" s="17"/>
      <c r="I15" s="18"/>
      <c r="J15" s="16"/>
      <c r="K15" s="20"/>
    </row>
    <row r="16" spans="1:11" ht="15" hidden="1" customHeight="1" x14ac:dyDescent="0.25">
      <c r="A16" s="3"/>
      <c r="B16" s="19" t="s">
        <v>7</v>
      </c>
      <c r="C16" s="16"/>
      <c r="D16" s="3"/>
      <c r="E16" s="16"/>
      <c r="F16" s="17">
        <v>0</v>
      </c>
      <c r="G16" s="17"/>
      <c r="H16" s="17">
        <v>0</v>
      </c>
      <c r="I16" s="18"/>
      <c r="J16" s="16"/>
      <c r="K16" s="20"/>
    </row>
    <row r="17" spans="1:11" ht="15" hidden="1" customHeight="1" x14ac:dyDescent="0.25">
      <c r="A17" s="21"/>
      <c r="B17" s="19" t="s">
        <v>8</v>
      </c>
      <c r="C17" s="16"/>
      <c r="D17" s="3"/>
      <c r="E17" s="16"/>
      <c r="F17" s="17"/>
      <c r="G17" s="17"/>
      <c r="H17" s="17"/>
      <c r="I17" s="18"/>
      <c r="J17" s="16"/>
      <c r="K17" s="20"/>
    </row>
    <row r="18" spans="1:11" s="1" customFormat="1" ht="15" hidden="1" customHeight="1" x14ac:dyDescent="0.25">
      <c r="A18" s="21"/>
      <c r="B18" s="22" t="s">
        <v>9</v>
      </c>
      <c r="C18" s="16"/>
      <c r="D18" s="3"/>
      <c r="E18" s="16"/>
      <c r="F18" s="17">
        <v>232007.07</v>
      </c>
      <c r="G18" s="17"/>
      <c r="H18" s="17">
        <v>175324.34</v>
      </c>
      <c r="I18" s="18"/>
      <c r="J18" s="16"/>
      <c r="K18" s="17"/>
    </row>
    <row r="19" spans="1:11" s="1" customFormat="1" ht="15" hidden="1" customHeight="1" x14ac:dyDescent="0.25">
      <c r="A19" s="21"/>
      <c r="B19" s="22" t="s">
        <v>10</v>
      </c>
      <c r="C19" s="16"/>
      <c r="D19" s="3"/>
      <c r="E19" s="16"/>
      <c r="F19" s="17">
        <v>188.25</v>
      </c>
      <c r="G19" s="17"/>
      <c r="H19" s="17">
        <v>204.25</v>
      </c>
      <c r="I19" s="18"/>
      <c r="J19" s="16"/>
      <c r="K19" s="17"/>
    </row>
    <row r="20" spans="1:11" ht="15" hidden="1" customHeight="1" x14ac:dyDescent="0.25">
      <c r="A20" s="21"/>
      <c r="B20" s="22" t="s">
        <v>11</v>
      </c>
      <c r="C20" s="16"/>
      <c r="D20" s="3"/>
      <c r="E20" s="16"/>
      <c r="F20" s="17">
        <v>19266.21</v>
      </c>
      <c r="G20" s="17"/>
      <c r="H20" s="17">
        <v>19227.37</v>
      </c>
      <c r="I20" s="18"/>
      <c r="J20" s="16"/>
      <c r="K20" s="17"/>
    </row>
    <row r="21" spans="1:11" s="1" customFormat="1" ht="15" hidden="1" customHeight="1" x14ac:dyDescent="0.25">
      <c r="A21" s="21"/>
      <c r="B21" s="22" t="s">
        <v>12</v>
      </c>
      <c r="C21" s="16"/>
      <c r="D21" s="3"/>
      <c r="E21" s="16"/>
      <c r="F21" s="17">
        <v>70633.3</v>
      </c>
      <c r="G21" s="17"/>
      <c r="H21" s="17">
        <v>231070.88</v>
      </c>
      <c r="I21" s="18"/>
      <c r="J21" s="16"/>
      <c r="K21" s="17"/>
    </row>
    <row r="22" spans="1:11" ht="15" customHeight="1" x14ac:dyDescent="0.25">
      <c r="A22" s="21"/>
      <c r="B22" s="13" t="s">
        <v>13</v>
      </c>
      <c r="C22" s="16"/>
      <c r="D22" s="16" t="s">
        <v>14</v>
      </c>
      <c r="E22" s="15"/>
      <c r="F22" s="23">
        <v>322094.83</v>
      </c>
      <c r="G22" s="23"/>
      <c r="H22" s="23">
        <v>425826.84</v>
      </c>
      <c r="I22" s="24">
        <f t="shared" ref="I22:I27" si="0">F22</f>
        <v>322094.83</v>
      </c>
      <c r="J22" s="24"/>
      <c r="K22" s="24">
        <f t="shared" ref="K22:K27" si="1">H22</f>
        <v>425826.84</v>
      </c>
    </row>
    <row r="23" spans="1:11" ht="15" hidden="1" customHeight="1" x14ac:dyDescent="0.25">
      <c r="A23" s="12"/>
      <c r="B23" s="13" t="s">
        <v>7</v>
      </c>
      <c r="C23" s="16"/>
      <c r="D23" s="16" t="s">
        <v>14</v>
      </c>
      <c r="E23" s="15"/>
      <c r="F23" s="23">
        <v>0</v>
      </c>
      <c r="G23" s="23"/>
      <c r="H23" s="23">
        <v>0</v>
      </c>
      <c r="I23" s="24">
        <f t="shared" si="0"/>
        <v>0</v>
      </c>
      <c r="J23" s="24"/>
      <c r="K23" s="24">
        <f t="shared" si="1"/>
        <v>0</v>
      </c>
    </row>
    <row r="24" spans="1:11" s="1" customFormat="1" ht="15" hidden="1" customHeight="1" x14ac:dyDescent="0.2">
      <c r="A24" s="12"/>
      <c r="B24" s="13" t="s">
        <v>15</v>
      </c>
      <c r="C24" s="16"/>
      <c r="D24" s="14"/>
      <c r="E24" s="15"/>
      <c r="F24" s="25">
        <v>322094.83</v>
      </c>
      <c r="G24" s="23"/>
      <c r="H24" s="23">
        <v>425826.84</v>
      </c>
      <c r="I24" s="24">
        <f t="shared" si="0"/>
        <v>322094.83</v>
      </c>
      <c r="J24" s="24"/>
      <c r="K24" s="24">
        <f t="shared" si="1"/>
        <v>425826.84</v>
      </c>
    </row>
    <row r="25" spans="1:11" s="1" customFormat="1" ht="15" hidden="1" customHeight="1" x14ac:dyDescent="0.25">
      <c r="A25" s="3"/>
      <c r="B25" s="3"/>
      <c r="C25" s="16"/>
      <c r="D25" s="16"/>
      <c r="E25" s="3"/>
      <c r="F25" s="23">
        <v>0</v>
      </c>
      <c r="G25" s="23"/>
      <c r="H25" s="23">
        <v>0</v>
      </c>
      <c r="I25" s="24">
        <f t="shared" si="0"/>
        <v>0</v>
      </c>
      <c r="J25" s="24"/>
      <c r="K25" s="24">
        <f t="shared" si="1"/>
        <v>0</v>
      </c>
    </row>
    <row r="26" spans="1:11" ht="15" hidden="1" customHeight="1" x14ac:dyDescent="0.25">
      <c r="A26" s="12"/>
      <c r="B26" s="13" t="s">
        <v>16</v>
      </c>
      <c r="C26" s="16"/>
      <c r="D26" s="14"/>
      <c r="E26" s="15"/>
      <c r="F26" s="23">
        <v>0</v>
      </c>
      <c r="G26" s="23"/>
      <c r="H26" s="23">
        <v>0</v>
      </c>
      <c r="I26" s="24">
        <f t="shared" si="0"/>
        <v>0</v>
      </c>
      <c r="J26" s="24"/>
      <c r="K26" s="24">
        <f t="shared" si="1"/>
        <v>0</v>
      </c>
    </row>
    <row r="27" spans="1:11" s="1" customFormat="1" ht="15" hidden="1" customHeight="1" x14ac:dyDescent="0.25">
      <c r="A27" s="3"/>
      <c r="B27" s="13" t="s">
        <v>7</v>
      </c>
      <c r="C27" s="16"/>
      <c r="D27" s="16"/>
      <c r="E27" s="3"/>
      <c r="F27" s="23">
        <v>0</v>
      </c>
      <c r="G27" s="23"/>
      <c r="H27" s="23">
        <v>0</v>
      </c>
      <c r="I27" s="24">
        <f t="shared" si="0"/>
        <v>0</v>
      </c>
      <c r="J27" s="24"/>
      <c r="K27" s="24">
        <f t="shared" si="1"/>
        <v>0</v>
      </c>
    </row>
    <row r="28" spans="1:11" ht="15" hidden="1" customHeight="1" x14ac:dyDescent="0.25">
      <c r="A28" s="21"/>
      <c r="B28" s="22" t="s">
        <v>17</v>
      </c>
      <c r="C28" s="21"/>
      <c r="D28" s="21"/>
      <c r="E28" s="21"/>
      <c r="F28" s="21">
        <v>0</v>
      </c>
      <c r="G28" s="21"/>
      <c r="H28" s="21">
        <v>0</v>
      </c>
      <c r="I28" s="21"/>
      <c r="J28" s="21"/>
      <c r="K28" s="21"/>
    </row>
    <row r="29" spans="1:11" ht="15" hidden="1" customHeight="1" x14ac:dyDescent="0.25">
      <c r="A29" s="12"/>
      <c r="B29" s="19" t="s">
        <v>7</v>
      </c>
      <c r="C29" s="16"/>
      <c r="D29" s="15"/>
      <c r="E29" s="15"/>
      <c r="F29" s="23">
        <v>0</v>
      </c>
      <c r="G29" s="23"/>
      <c r="H29" s="23">
        <v>0</v>
      </c>
      <c r="I29" s="24">
        <f t="shared" ref="I29:I34" si="2">F29</f>
        <v>0</v>
      </c>
      <c r="J29" s="24"/>
      <c r="K29" s="24">
        <f t="shared" ref="K29:K34" si="3">H29</f>
        <v>0</v>
      </c>
    </row>
    <row r="30" spans="1:11" s="1" customFormat="1" ht="15" hidden="1" customHeight="1" x14ac:dyDescent="0.2">
      <c r="A30" s="12"/>
      <c r="B30" s="19" t="s">
        <v>18</v>
      </c>
      <c r="C30" s="16"/>
      <c r="D30" s="15"/>
      <c r="E30" s="15"/>
      <c r="F30" s="25">
        <v>0</v>
      </c>
      <c r="G30" s="23"/>
      <c r="H30" s="23">
        <v>0</v>
      </c>
      <c r="I30" s="24">
        <f t="shared" si="2"/>
        <v>0</v>
      </c>
      <c r="J30" s="24"/>
      <c r="K30" s="24">
        <f t="shared" si="3"/>
        <v>0</v>
      </c>
    </row>
    <row r="31" spans="1:11" ht="15" customHeight="1" x14ac:dyDescent="0.25">
      <c r="A31" s="3"/>
      <c r="B31" s="3"/>
      <c r="C31" s="16"/>
      <c r="D31" s="16" t="s">
        <v>19</v>
      </c>
      <c r="E31" s="3"/>
      <c r="F31" s="23">
        <f>F30</f>
        <v>0</v>
      </c>
      <c r="G31" s="23"/>
      <c r="H31" s="23">
        <f>H30</f>
        <v>0</v>
      </c>
      <c r="I31" s="24">
        <f t="shared" si="2"/>
        <v>0</v>
      </c>
      <c r="J31" s="24"/>
      <c r="K31" s="24">
        <f t="shared" si="3"/>
        <v>0</v>
      </c>
    </row>
    <row r="32" spans="1:11" ht="15" hidden="1" customHeight="1" x14ac:dyDescent="0.25">
      <c r="A32" s="12"/>
      <c r="B32" s="13" t="s">
        <v>20</v>
      </c>
      <c r="C32" s="16"/>
      <c r="D32" s="14"/>
      <c r="E32" s="15"/>
      <c r="F32" s="23"/>
      <c r="G32" s="23"/>
      <c r="H32" s="23"/>
      <c r="I32" s="24">
        <f t="shared" si="2"/>
        <v>0</v>
      </c>
      <c r="J32" s="24"/>
      <c r="K32" s="24">
        <f t="shared" si="3"/>
        <v>0</v>
      </c>
    </row>
    <row r="33" spans="1:14" ht="15" hidden="1" customHeight="1" x14ac:dyDescent="0.25">
      <c r="A33" s="3"/>
      <c r="B33" s="13" t="s">
        <v>7</v>
      </c>
      <c r="C33" s="16"/>
      <c r="D33" s="16"/>
      <c r="E33" s="3"/>
      <c r="F33" s="23">
        <v>0</v>
      </c>
      <c r="G33" s="23"/>
      <c r="H33" s="23">
        <v>0</v>
      </c>
      <c r="I33" s="24">
        <f t="shared" si="2"/>
        <v>0</v>
      </c>
      <c r="J33" s="24"/>
      <c r="K33" s="24">
        <f t="shared" si="3"/>
        <v>0</v>
      </c>
    </row>
    <row r="34" spans="1:14" s="1" customFormat="1" ht="15" hidden="1" customHeight="1" x14ac:dyDescent="0.25">
      <c r="A34" s="21"/>
      <c r="B34" s="13" t="s">
        <v>21</v>
      </c>
      <c r="C34" s="16"/>
      <c r="D34" s="16"/>
      <c r="E34" s="3"/>
      <c r="F34" s="23"/>
      <c r="G34" s="23"/>
      <c r="H34" s="23"/>
      <c r="I34" s="24">
        <f t="shared" si="2"/>
        <v>0</v>
      </c>
      <c r="J34" s="24"/>
      <c r="K34" s="24">
        <f t="shared" si="3"/>
        <v>0</v>
      </c>
    </row>
    <row r="35" spans="1:14" ht="15" hidden="1" customHeight="1" x14ac:dyDescent="0.25">
      <c r="A35" s="21"/>
      <c r="B35" s="22" t="s">
        <v>22</v>
      </c>
      <c r="C35" s="16"/>
      <c r="D35" s="16"/>
      <c r="E35" s="3"/>
      <c r="F35" s="23">
        <v>3278.15</v>
      </c>
      <c r="G35" s="23"/>
      <c r="H35" s="23">
        <v>2794</v>
      </c>
      <c r="I35" s="24"/>
      <c r="J35" s="24"/>
      <c r="K35" s="24"/>
    </row>
    <row r="36" spans="1:14" ht="15" hidden="1" customHeight="1" x14ac:dyDescent="0.25">
      <c r="A36" s="21"/>
      <c r="B36" s="22" t="s">
        <v>23</v>
      </c>
      <c r="C36" s="16"/>
      <c r="D36" s="16"/>
      <c r="E36" s="3"/>
      <c r="F36" s="23">
        <v>11715</v>
      </c>
      <c r="G36" s="23"/>
      <c r="H36" s="23">
        <v>1180.25</v>
      </c>
      <c r="I36" s="24"/>
      <c r="J36" s="24"/>
      <c r="K36" s="24"/>
    </row>
    <row r="37" spans="1:14" s="1" customFormat="1" ht="15" hidden="1" customHeight="1" x14ac:dyDescent="0.25">
      <c r="A37" s="21"/>
      <c r="B37" s="13" t="s">
        <v>24</v>
      </c>
      <c r="C37" s="16"/>
      <c r="D37" s="15"/>
      <c r="E37" s="15"/>
      <c r="F37" s="23">
        <v>14993.15</v>
      </c>
      <c r="G37" s="23"/>
      <c r="H37" s="23">
        <v>3974.25</v>
      </c>
      <c r="I37" s="15"/>
      <c r="J37" s="24"/>
      <c r="K37" s="24" t="s">
        <v>25</v>
      </c>
    </row>
    <row r="38" spans="1:14" s="1" customFormat="1" ht="15" hidden="1" customHeight="1" x14ac:dyDescent="0.2">
      <c r="A38" s="12"/>
      <c r="B38" s="13" t="s">
        <v>7</v>
      </c>
      <c r="C38" s="16"/>
      <c r="D38" s="15"/>
      <c r="E38" s="15"/>
      <c r="F38" s="23">
        <v>0</v>
      </c>
      <c r="G38" s="23"/>
      <c r="H38" s="23">
        <v>0</v>
      </c>
      <c r="I38" s="15"/>
      <c r="J38" s="24"/>
      <c r="K38" s="24"/>
    </row>
    <row r="39" spans="1:14" ht="15" hidden="1" customHeight="1" x14ac:dyDescent="0.25">
      <c r="A39" s="3"/>
      <c r="B39" s="19" t="s">
        <v>26</v>
      </c>
      <c r="C39" s="3"/>
      <c r="D39" s="3"/>
      <c r="E39" s="3"/>
      <c r="F39" s="26">
        <v>14993.15</v>
      </c>
      <c r="G39" s="3"/>
      <c r="H39" s="26">
        <v>3974.25</v>
      </c>
      <c r="I39" s="3"/>
      <c r="J39" s="3"/>
      <c r="K39" s="3"/>
    </row>
    <row r="40" spans="1:14" s="1" customFormat="1" ht="15" customHeight="1" x14ac:dyDescent="0.25">
      <c r="A40" s="3"/>
      <c r="B40" s="3"/>
      <c r="C40" s="16"/>
      <c r="D40" s="16" t="s">
        <v>27</v>
      </c>
      <c r="E40" s="3"/>
      <c r="F40" s="23">
        <f>F39</f>
        <v>14993.15</v>
      </c>
      <c r="G40" s="23"/>
      <c r="H40" s="23">
        <f>H39</f>
        <v>3974.25</v>
      </c>
      <c r="I40" s="24">
        <f>F40</f>
        <v>14993.15</v>
      </c>
      <c r="J40" s="24"/>
      <c r="K40" s="24">
        <f>H40</f>
        <v>3974.25</v>
      </c>
    </row>
    <row r="41" spans="1:14" ht="15" hidden="1" customHeight="1" x14ac:dyDescent="0.25">
      <c r="A41" s="3"/>
      <c r="B41" s="3"/>
      <c r="C41" s="16"/>
      <c r="D41" s="16"/>
      <c r="E41" s="3"/>
      <c r="F41" s="23"/>
      <c r="G41" s="23"/>
      <c r="H41" s="23"/>
      <c r="I41" s="24"/>
      <c r="J41" s="24"/>
      <c r="K41" s="24"/>
    </row>
    <row r="42" spans="1:14" ht="15" hidden="1" customHeight="1" x14ac:dyDescent="0.25">
      <c r="A42" s="12"/>
      <c r="B42" s="19" t="s">
        <v>28</v>
      </c>
      <c r="C42" s="16"/>
      <c r="D42" s="14"/>
      <c r="E42" s="15"/>
      <c r="F42" s="23"/>
      <c r="G42" s="23"/>
      <c r="H42" s="23"/>
      <c r="I42" s="24"/>
      <c r="J42" s="24"/>
      <c r="K42" s="24"/>
    </row>
    <row r="43" spans="1:14" s="1" customFormat="1" ht="15" hidden="1" customHeight="1" x14ac:dyDescent="0.25">
      <c r="A43" s="3"/>
      <c r="B43" s="19" t="s">
        <v>7</v>
      </c>
      <c r="C43" s="16"/>
      <c r="D43" s="16"/>
      <c r="E43" s="3"/>
      <c r="F43" s="23">
        <v>0</v>
      </c>
      <c r="G43" s="23"/>
      <c r="H43" s="23">
        <v>0</v>
      </c>
      <c r="I43" s="24"/>
      <c r="J43" s="24"/>
      <c r="K43" s="24"/>
    </row>
    <row r="44" spans="1:14" s="1" customFormat="1" ht="15" hidden="1" customHeight="1" x14ac:dyDescent="0.25">
      <c r="A44" s="21"/>
      <c r="B44" s="19" t="s">
        <v>29</v>
      </c>
      <c r="C44" s="16"/>
      <c r="D44" s="16"/>
      <c r="E44" s="3"/>
      <c r="F44" s="23"/>
      <c r="G44" s="23"/>
      <c r="H44" s="23"/>
      <c r="I44" s="24"/>
      <c r="J44" s="24"/>
      <c r="K44" s="24"/>
    </row>
    <row r="45" spans="1:14" ht="15" hidden="1" customHeight="1" x14ac:dyDescent="0.25">
      <c r="A45" s="21"/>
      <c r="B45" s="22" t="s">
        <v>30</v>
      </c>
      <c r="C45" s="16"/>
      <c r="D45" s="16"/>
      <c r="E45" s="3"/>
      <c r="F45" s="23">
        <v>700000</v>
      </c>
      <c r="G45" s="23"/>
      <c r="H45" s="23">
        <v>700000</v>
      </c>
      <c r="I45" s="24"/>
      <c r="J45" s="24"/>
      <c r="K45" s="24"/>
      <c r="N45" s="27"/>
    </row>
    <row r="46" spans="1:14" s="1" customFormat="1" ht="15" hidden="1" customHeight="1" x14ac:dyDescent="0.25">
      <c r="A46" s="21"/>
      <c r="B46" s="22" t="s">
        <v>31</v>
      </c>
      <c r="C46" s="16"/>
      <c r="D46" s="16"/>
      <c r="E46" s="3"/>
      <c r="F46" s="23">
        <v>271596.18</v>
      </c>
      <c r="G46" s="23"/>
      <c r="H46" s="23">
        <v>231771.19</v>
      </c>
      <c r="I46" s="24"/>
      <c r="J46" s="24"/>
      <c r="K46" s="24"/>
      <c r="N46" s="27"/>
    </row>
    <row r="47" spans="1:14" s="1" customFormat="1" ht="12" hidden="1" customHeight="1" x14ac:dyDescent="0.25">
      <c r="A47" s="21"/>
      <c r="B47" s="22" t="s">
        <v>32</v>
      </c>
      <c r="C47" s="16"/>
      <c r="D47" s="16"/>
      <c r="E47" s="3"/>
      <c r="F47" s="23">
        <v>13843517.529999999</v>
      </c>
      <c r="G47" s="23"/>
      <c r="H47" s="23">
        <v>13843517.529999999</v>
      </c>
      <c r="I47" s="24"/>
      <c r="J47" s="24"/>
      <c r="K47" s="24"/>
      <c r="N47" s="27"/>
    </row>
    <row r="48" spans="1:14" s="1" customFormat="1" ht="15" hidden="1" customHeight="1" x14ac:dyDescent="0.25">
      <c r="A48" s="21"/>
      <c r="B48" s="22" t="s">
        <v>33</v>
      </c>
      <c r="C48" s="16"/>
      <c r="D48" s="16"/>
      <c r="E48" s="3"/>
      <c r="F48" s="23">
        <v>1379404.04</v>
      </c>
      <c r="G48" s="23"/>
      <c r="H48" s="23">
        <v>1357704.13</v>
      </c>
      <c r="I48" s="24"/>
      <c r="J48" s="24"/>
      <c r="K48" s="24"/>
    </row>
    <row r="49" spans="1:11" ht="15" hidden="1" customHeight="1" x14ac:dyDescent="0.25">
      <c r="A49" s="21"/>
      <c r="B49" s="22" t="s">
        <v>34</v>
      </c>
      <c r="C49" s="16"/>
      <c r="D49" s="16"/>
      <c r="E49" s="3"/>
      <c r="F49" s="23">
        <v>366807.07</v>
      </c>
      <c r="G49" s="23"/>
      <c r="H49" s="23">
        <v>350451.22</v>
      </c>
      <c r="I49" s="24"/>
      <c r="J49" s="24"/>
      <c r="K49" s="24"/>
    </row>
    <row r="50" spans="1:11" s="1" customFormat="1" ht="15" hidden="1" customHeight="1" x14ac:dyDescent="0.25">
      <c r="A50" s="21"/>
      <c r="B50" s="19" t="s">
        <v>35</v>
      </c>
      <c r="C50" s="16"/>
      <c r="D50" s="16"/>
      <c r="E50" s="15"/>
      <c r="F50" s="23">
        <v>16561324.82</v>
      </c>
      <c r="G50" s="23"/>
      <c r="H50" s="23">
        <v>16483444.07</v>
      </c>
      <c r="I50" s="24"/>
      <c r="J50" s="24"/>
      <c r="K50" s="24"/>
    </row>
    <row r="51" spans="1:11" s="1" customFormat="1" ht="15" hidden="1" customHeight="1" x14ac:dyDescent="0.2">
      <c r="A51" s="12"/>
      <c r="B51" s="19" t="s">
        <v>7</v>
      </c>
      <c r="C51" s="16"/>
      <c r="D51" s="16"/>
      <c r="E51" s="15"/>
      <c r="F51" s="23">
        <v>0</v>
      </c>
      <c r="G51" s="23"/>
      <c r="H51" s="23">
        <v>0</v>
      </c>
      <c r="I51" s="24"/>
      <c r="J51" s="24"/>
      <c r="K51" s="24"/>
    </row>
    <row r="52" spans="1:11" ht="15" customHeight="1" x14ac:dyDescent="0.25">
      <c r="A52" s="12"/>
      <c r="B52" s="13" t="s">
        <v>36</v>
      </c>
      <c r="C52" s="16"/>
      <c r="D52" s="16" t="s">
        <v>37</v>
      </c>
      <c r="E52" s="15"/>
      <c r="F52" s="25">
        <v>16561324.82</v>
      </c>
      <c r="G52" s="23"/>
      <c r="H52" s="25">
        <v>16483444.07</v>
      </c>
      <c r="I52" s="24">
        <f>F52</f>
        <v>16561324.82</v>
      </c>
      <c r="J52" s="24"/>
      <c r="K52" s="24">
        <f>H52</f>
        <v>16483444.07</v>
      </c>
    </row>
    <row r="53" spans="1:11" s="1" customFormat="1" ht="15" hidden="1" customHeight="1" x14ac:dyDescent="0.25">
      <c r="A53" s="3"/>
      <c r="B53" s="3"/>
      <c r="C53" s="16"/>
      <c r="D53" s="16"/>
      <c r="E53" s="3"/>
      <c r="F53" s="23"/>
      <c r="G53" s="23"/>
      <c r="H53" s="23"/>
      <c r="I53" s="24"/>
      <c r="J53" s="24"/>
      <c r="K53" s="24"/>
    </row>
    <row r="54" spans="1:11" ht="15" hidden="1" customHeight="1" x14ac:dyDescent="0.25">
      <c r="A54" s="12"/>
      <c r="B54" s="19" t="s">
        <v>38</v>
      </c>
      <c r="C54" s="16"/>
      <c r="D54" s="14"/>
      <c r="E54" s="15"/>
      <c r="F54" s="23">
        <v>0</v>
      </c>
      <c r="G54" s="23"/>
      <c r="H54" s="23">
        <v>0</v>
      </c>
      <c r="I54" s="24"/>
      <c r="J54" s="24"/>
      <c r="K54" s="24"/>
    </row>
    <row r="55" spans="1:11" ht="15" hidden="1" customHeight="1" x14ac:dyDescent="0.25">
      <c r="A55" s="3"/>
      <c r="B55" s="19" t="s">
        <v>7</v>
      </c>
      <c r="C55" s="16"/>
      <c r="D55" s="16"/>
      <c r="E55" s="3"/>
      <c r="F55" s="23">
        <v>0</v>
      </c>
      <c r="G55" s="23"/>
      <c r="H55" s="23">
        <v>0</v>
      </c>
      <c r="I55" s="24"/>
      <c r="J55" s="24"/>
      <c r="K55" s="24"/>
    </row>
    <row r="56" spans="1:11" ht="15" hidden="1" customHeight="1" x14ac:dyDescent="0.25">
      <c r="A56" s="21"/>
      <c r="B56" s="22" t="s">
        <v>17</v>
      </c>
      <c r="C56" s="21"/>
      <c r="D56" s="21"/>
      <c r="E56" s="21"/>
      <c r="F56" s="21">
        <v>0</v>
      </c>
      <c r="G56" s="21"/>
      <c r="H56" s="21">
        <v>0</v>
      </c>
      <c r="I56" s="21"/>
      <c r="J56" s="21"/>
      <c r="K56" s="21"/>
    </row>
    <row r="57" spans="1:11" ht="15" hidden="1" customHeight="1" x14ac:dyDescent="0.25">
      <c r="A57" s="12"/>
      <c r="B57" s="19" t="s">
        <v>7</v>
      </c>
      <c r="C57" s="16"/>
      <c r="D57" s="16"/>
      <c r="E57" s="15"/>
      <c r="F57" s="23">
        <v>0</v>
      </c>
      <c r="G57" s="23"/>
      <c r="H57" s="23">
        <v>0</v>
      </c>
      <c r="I57" s="24">
        <f>F57-H57</f>
        <v>0</v>
      </c>
      <c r="J57" s="24"/>
      <c r="K57" s="24" t="str">
        <f>IFERROR(I57/ABS(H57),"0")</f>
        <v>0</v>
      </c>
    </row>
    <row r="58" spans="1:11" ht="15" hidden="1" customHeight="1" x14ac:dyDescent="0.25">
      <c r="A58" s="12"/>
      <c r="B58" s="19" t="s">
        <v>39</v>
      </c>
      <c r="C58" s="16"/>
      <c r="D58" s="14"/>
      <c r="E58" s="15"/>
      <c r="F58" s="23">
        <v>0</v>
      </c>
      <c r="G58" s="23"/>
      <c r="H58" s="23">
        <v>0</v>
      </c>
      <c r="I58" s="24"/>
      <c r="J58" s="24"/>
      <c r="K58" s="24"/>
    </row>
    <row r="59" spans="1:11" ht="15" customHeight="1" x14ac:dyDescent="0.25">
      <c r="A59" s="3"/>
      <c r="B59" s="3"/>
      <c r="C59" s="16"/>
      <c r="D59" s="16" t="s">
        <v>38</v>
      </c>
      <c r="E59" s="3"/>
      <c r="F59" s="25">
        <f>F58</f>
        <v>0</v>
      </c>
      <c r="G59" s="25"/>
      <c r="H59" s="25">
        <f>H58</f>
        <v>0</v>
      </c>
      <c r="I59" s="24">
        <f>F59</f>
        <v>0</v>
      </c>
      <c r="J59" s="24"/>
      <c r="K59" s="24">
        <f>H59</f>
        <v>0</v>
      </c>
    </row>
    <row r="60" spans="1:11" ht="15" customHeight="1" x14ac:dyDescent="0.25">
      <c r="A60" s="12"/>
      <c r="B60" s="12"/>
      <c r="C60" s="16"/>
      <c r="D60" s="15"/>
      <c r="E60" s="16"/>
      <c r="F60" s="23"/>
      <c r="G60" s="23"/>
      <c r="H60" s="23"/>
      <c r="I60" s="24"/>
      <c r="J60" s="24"/>
      <c r="K60" s="24"/>
    </row>
    <row r="61" spans="1:11" ht="12" customHeight="1" x14ac:dyDescent="0.25">
      <c r="A61" s="12"/>
      <c r="B61" s="28" t="s">
        <v>40</v>
      </c>
      <c r="C61" s="29"/>
      <c r="D61" s="29"/>
      <c r="E61" s="29" t="s">
        <v>41</v>
      </c>
      <c r="F61" s="30">
        <v>16898412.800000001</v>
      </c>
      <c r="G61" s="30"/>
      <c r="H61" s="30">
        <v>16913245.16</v>
      </c>
      <c r="I61" s="31">
        <f>F61</f>
        <v>16898412.800000001</v>
      </c>
      <c r="J61" s="32"/>
      <c r="K61" s="31">
        <f>H61</f>
        <v>16913245.16</v>
      </c>
    </row>
    <row r="62" spans="1:11" ht="15" customHeight="1" x14ac:dyDescent="0.25">
      <c r="A62" s="12"/>
      <c r="B62" s="12"/>
      <c r="C62" s="16"/>
      <c r="D62" s="15"/>
      <c r="E62" s="16"/>
      <c r="F62" s="23"/>
      <c r="G62" s="23"/>
      <c r="H62" s="23"/>
      <c r="I62" s="24"/>
      <c r="J62" s="24"/>
      <c r="K62" s="24"/>
    </row>
    <row r="63" spans="1:11" ht="15" customHeight="1" x14ac:dyDescent="0.25">
      <c r="A63" s="3"/>
      <c r="B63" s="3"/>
      <c r="C63" s="14" t="s">
        <v>42</v>
      </c>
      <c r="D63" s="3"/>
      <c r="E63" s="3"/>
      <c r="F63" s="3">
        <v>0</v>
      </c>
      <c r="G63" s="3"/>
      <c r="H63" s="3">
        <v>0</v>
      </c>
      <c r="I63" s="3"/>
      <c r="J63" s="3"/>
      <c r="K63" s="3"/>
    </row>
    <row r="64" spans="1:11" ht="15" customHeight="1" x14ac:dyDescent="0.25">
      <c r="A64" s="12"/>
      <c r="B64" s="13" t="s">
        <v>43</v>
      </c>
      <c r="C64" s="14" t="s">
        <v>44</v>
      </c>
      <c r="D64" s="15"/>
      <c r="E64" s="14"/>
      <c r="F64" s="23"/>
      <c r="G64" s="23"/>
      <c r="H64" s="23"/>
      <c r="I64" s="24"/>
      <c r="J64" s="24"/>
      <c r="K64" s="24"/>
    </row>
    <row r="65" spans="1:229" ht="15" hidden="1" customHeight="1" x14ac:dyDescent="0.25">
      <c r="A65" s="12"/>
      <c r="B65" s="12" t="s">
        <v>44</v>
      </c>
      <c r="C65" s="14" t="s">
        <v>44</v>
      </c>
      <c r="D65" s="15"/>
      <c r="E65" s="14"/>
      <c r="F65" s="23"/>
      <c r="G65" s="23"/>
      <c r="H65" s="23"/>
      <c r="I65" s="24"/>
      <c r="J65" s="24"/>
      <c r="K65" s="24"/>
    </row>
    <row r="66" spans="1:229" ht="15" hidden="1" customHeight="1" x14ac:dyDescent="0.25">
      <c r="A66" s="3"/>
      <c r="B66" s="22" t="s">
        <v>45</v>
      </c>
      <c r="C66" s="16"/>
      <c r="D66" s="3"/>
      <c r="E66" s="16"/>
      <c r="F66" s="23"/>
      <c r="G66" s="23"/>
      <c r="H66" s="23">
        <v>0</v>
      </c>
      <c r="I66" s="24"/>
      <c r="J66" s="24"/>
      <c r="K66" s="24"/>
    </row>
    <row r="67" spans="1:229" s="1" customFormat="1" ht="15" hidden="1" customHeight="1" x14ac:dyDescent="0.2">
      <c r="A67" s="12"/>
      <c r="B67" s="19" t="s">
        <v>46</v>
      </c>
      <c r="C67" s="16"/>
      <c r="D67" s="15"/>
      <c r="E67" s="14"/>
      <c r="F67" s="25">
        <v>80</v>
      </c>
      <c r="G67" s="23"/>
      <c r="H67" s="23">
        <v>0</v>
      </c>
      <c r="I67" s="24"/>
      <c r="J67" s="24"/>
      <c r="K67" s="24"/>
    </row>
    <row r="68" spans="1:229" ht="15" hidden="1" customHeight="1" x14ac:dyDescent="0.25">
      <c r="A68" s="3"/>
      <c r="B68" s="33"/>
      <c r="C68" s="16"/>
      <c r="D68" s="3"/>
      <c r="E68" s="16"/>
      <c r="F68" s="23"/>
      <c r="G68" s="23"/>
      <c r="H68" s="23"/>
      <c r="I68" s="24"/>
      <c r="J68" s="24"/>
      <c r="K68" s="24"/>
    </row>
    <row r="69" spans="1:229" ht="15" hidden="1" customHeight="1" x14ac:dyDescent="0.25">
      <c r="A69" s="3"/>
      <c r="B69" s="33" t="s">
        <v>47</v>
      </c>
      <c r="C69" s="16"/>
      <c r="D69" s="3"/>
      <c r="E69" s="16"/>
      <c r="F69" s="23">
        <v>19.05</v>
      </c>
      <c r="G69" s="23"/>
      <c r="H69" s="23">
        <v>2932.1</v>
      </c>
      <c r="I69" s="24"/>
      <c r="J69" s="24"/>
      <c r="K69" s="24"/>
    </row>
    <row r="70" spans="1:229" ht="15" hidden="1" customHeight="1" x14ac:dyDescent="0.25">
      <c r="A70" s="3"/>
      <c r="B70" s="33" t="s">
        <v>48</v>
      </c>
      <c r="C70" s="16"/>
      <c r="D70" s="3"/>
      <c r="E70" s="16"/>
      <c r="F70" s="23">
        <v>0</v>
      </c>
      <c r="G70" s="23"/>
      <c r="H70" s="23">
        <v>0</v>
      </c>
      <c r="I70" s="24"/>
      <c r="J70" s="24"/>
      <c r="K70" s="24"/>
    </row>
    <row r="71" spans="1:229" ht="15" customHeight="1" x14ac:dyDescent="0.25">
      <c r="A71" s="3"/>
      <c r="B71" s="3"/>
      <c r="C71" s="16"/>
      <c r="D71" s="16" t="s">
        <v>49</v>
      </c>
      <c r="E71" s="3"/>
      <c r="F71" s="23">
        <f>F66+(F67-F72)+F69+F70</f>
        <v>99.05</v>
      </c>
      <c r="G71" s="23"/>
      <c r="H71" s="23">
        <f>H66+(H67-H72)+H69+H70</f>
        <v>2932.1</v>
      </c>
      <c r="I71" s="24">
        <f>F71-80</f>
        <v>19.049999999999997</v>
      </c>
      <c r="J71" s="24"/>
      <c r="K71" s="24">
        <f t="shared" ref="K71:K73" si="4">H71</f>
        <v>2932.1</v>
      </c>
    </row>
    <row r="72" spans="1:229" ht="15" customHeight="1" x14ac:dyDescent="0.25">
      <c r="A72" s="3"/>
      <c r="B72" s="3" t="s">
        <v>50</v>
      </c>
      <c r="C72" s="16"/>
      <c r="D72" s="16" t="s">
        <v>51</v>
      </c>
      <c r="E72" s="3"/>
      <c r="F72" s="23">
        <v>0</v>
      </c>
      <c r="G72" s="23"/>
      <c r="H72" s="23">
        <v>0</v>
      </c>
      <c r="I72" s="24">
        <f t="shared" ref="I72:I73" si="5">F72</f>
        <v>0</v>
      </c>
      <c r="J72" s="24"/>
      <c r="K72" s="24">
        <f t="shared" si="4"/>
        <v>0</v>
      </c>
    </row>
    <row r="73" spans="1:229" ht="15" customHeight="1" x14ac:dyDescent="0.25">
      <c r="A73" s="3"/>
      <c r="B73" s="3" t="s">
        <v>52</v>
      </c>
      <c r="C73" s="16"/>
      <c r="D73" s="16" t="s">
        <v>53</v>
      </c>
      <c r="E73" s="3"/>
      <c r="F73" s="23">
        <v>3219</v>
      </c>
      <c r="G73" s="23"/>
      <c r="H73" s="23">
        <v>1220</v>
      </c>
      <c r="I73" s="24">
        <f t="shared" si="5"/>
        <v>3219</v>
      </c>
      <c r="J73" s="24"/>
      <c r="K73" s="24">
        <f t="shared" si="4"/>
        <v>1220</v>
      </c>
    </row>
    <row r="74" spans="1:229" s="2" customFormat="1" ht="15" hidden="1" customHeight="1" x14ac:dyDescent="0.25">
      <c r="A74" s="3"/>
      <c r="B74" s="33" t="s">
        <v>54</v>
      </c>
      <c r="C74" s="16"/>
      <c r="D74" s="16"/>
      <c r="E74" s="3"/>
      <c r="F74" s="23"/>
      <c r="G74" s="23"/>
      <c r="H74" s="23"/>
      <c r="I74" s="24"/>
      <c r="J74" s="24"/>
      <c r="K74" s="24"/>
    </row>
    <row r="75" spans="1:229" ht="15" hidden="1" customHeight="1" x14ac:dyDescent="0.25">
      <c r="A75" s="3"/>
      <c r="B75" s="33" t="s">
        <v>55</v>
      </c>
      <c r="C75" s="16"/>
      <c r="D75" s="16"/>
      <c r="E75" s="3"/>
      <c r="F75" s="23">
        <v>40663.550000000003</v>
      </c>
      <c r="G75" s="23"/>
      <c r="H75" s="23">
        <v>40572.620000000003</v>
      </c>
      <c r="I75" s="24"/>
      <c r="J75" s="24"/>
      <c r="K75" s="24"/>
    </row>
    <row r="76" spans="1:229" ht="15" hidden="1" customHeight="1" x14ac:dyDescent="0.25">
      <c r="A76" s="21"/>
      <c r="B76" s="33" t="s">
        <v>56</v>
      </c>
      <c r="C76" s="16"/>
      <c r="D76" s="16"/>
      <c r="E76" s="3"/>
      <c r="F76" s="23">
        <v>40663.550000000003</v>
      </c>
      <c r="G76" s="23"/>
      <c r="H76" s="23">
        <v>40572.620000000003</v>
      </c>
      <c r="I76" s="24"/>
      <c r="J76" s="24"/>
      <c r="K76" s="24"/>
    </row>
    <row r="77" spans="1:229" hidden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229" ht="15" customHeight="1" x14ac:dyDescent="0.25">
      <c r="A78" s="3"/>
      <c r="B78" s="3"/>
      <c r="C78" s="16"/>
      <c r="D78" s="16" t="s">
        <v>57</v>
      </c>
      <c r="E78" s="3"/>
      <c r="F78" s="23">
        <f>F74+F76</f>
        <v>40663.550000000003</v>
      </c>
      <c r="G78" s="23"/>
      <c r="H78" s="23">
        <f>H74+H76</f>
        <v>40572.620000000003</v>
      </c>
      <c r="I78" s="24">
        <f>F78</f>
        <v>40663.550000000003</v>
      </c>
      <c r="J78" s="24"/>
      <c r="K78" s="24">
        <f>H78</f>
        <v>40572.620000000003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</row>
    <row r="79" spans="1:229" ht="15" hidden="1" customHeight="1" x14ac:dyDescent="0.25">
      <c r="A79" s="3"/>
      <c r="B79" s="33" t="s">
        <v>58</v>
      </c>
      <c r="C79" s="16"/>
      <c r="D79" s="16"/>
      <c r="E79" s="3"/>
      <c r="F79" s="23"/>
      <c r="G79" s="23"/>
      <c r="H79" s="23"/>
      <c r="I79" s="24"/>
      <c r="J79" s="24"/>
      <c r="K79" s="24"/>
    </row>
    <row r="80" spans="1:229" ht="15" hidden="1" customHeight="1" x14ac:dyDescent="0.25">
      <c r="A80" s="3"/>
      <c r="B80" s="33" t="s">
        <v>59</v>
      </c>
      <c r="C80" s="16"/>
      <c r="D80" s="16"/>
      <c r="E80" s="3"/>
      <c r="F80" s="23">
        <v>1588</v>
      </c>
      <c r="G80" s="23"/>
      <c r="H80" s="23">
        <v>0</v>
      </c>
      <c r="I80" s="24"/>
      <c r="J80" s="24"/>
      <c r="K80" s="24"/>
    </row>
    <row r="81" spans="1:229" ht="15" hidden="1" customHeight="1" x14ac:dyDescent="0.25">
      <c r="A81" s="21"/>
      <c r="B81" s="33" t="s">
        <v>60</v>
      </c>
      <c r="C81" s="16"/>
      <c r="D81" s="16"/>
      <c r="E81" s="3"/>
      <c r="F81" s="23">
        <v>0</v>
      </c>
      <c r="G81" s="23"/>
      <c r="H81" s="23">
        <v>1202.42</v>
      </c>
      <c r="I81" s="24"/>
      <c r="J81" s="24"/>
      <c r="K81" s="24"/>
    </row>
    <row r="82" spans="1:229" ht="15" hidden="1" customHeight="1" x14ac:dyDescent="0.25">
      <c r="A82" s="21"/>
      <c r="B82" s="33" t="s">
        <v>61</v>
      </c>
      <c r="C82" s="16"/>
      <c r="D82" s="16"/>
      <c r="E82" s="3"/>
      <c r="F82" s="23">
        <v>0</v>
      </c>
      <c r="G82" s="23"/>
      <c r="H82" s="23">
        <v>-1183.69</v>
      </c>
      <c r="I82" s="24"/>
      <c r="J82" s="24"/>
      <c r="K82" s="24"/>
    </row>
    <row r="83" spans="1:229" ht="15" hidden="1" customHeight="1" x14ac:dyDescent="0.25">
      <c r="A83" s="21"/>
      <c r="B83" s="33" t="s">
        <v>62</v>
      </c>
      <c r="C83" s="16"/>
      <c r="D83" s="16"/>
      <c r="E83" s="3"/>
      <c r="F83" s="23">
        <v>37</v>
      </c>
      <c r="G83" s="23"/>
      <c r="H83" s="23">
        <v>0</v>
      </c>
      <c r="I83" s="24"/>
      <c r="J83" s="24"/>
      <c r="K83" s="24"/>
    </row>
    <row r="84" spans="1:229" ht="15" hidden="1" customHeight="1" x14ac:dyDescent="0.25">
      <c r="A84" s="21"/>
      <c r="B84" s="33" t="s">
        <v>63</v>
      </c>
      <c r="C84" s="16"/>
      <c r="D84" s="16"/>
      <c r="E84" s="3"/>
      <c r="F84" s="23">
        <v>1625</v>
      </c>
      <c r="G84" s="23"/>
      <c r="H84" s="23">
        <v>18.73</v>
      </c>
      <c r="I84" s="24"/>
      <c r="J84" s="24"/>
      <c r="K84" s="24"/>
    </row>
    <row r="85" spans="1:229" ht="15" customHeight="1" x14ac:dyDescent="0.25">
      <c r="A85" s="3"/>
      <c r="B85" s="3"/>
      <c r="C85" s="16"/>
      <c r="D85" s="16" t="s">
        <v>64</v>
      </c>
      <c r="E85" s="3"/>
      <c r="F85" s="23">
        <f>F79+F84</f>
        <v>1625</v>
      </c>
      <c r="G85" s="23"/>
      <c r="H85" s="23">
        <f>H79+H84</f>
        <v>18.73</v>
      </c>
      <c r="I85" s="24">
        <f>F85</f>
        <v>1625</v>
      </c>
      <c r="J85" s="24"/>
      <c r="K85" s="24">
        <f>H85</f>
        <v>18.73</v>
      </c>
    </row>
    <row r="86" spans="1:229" ht="15" hidden="1" customHeight="1" x14ac:dyDescent="0.25">
      <c r="A86" s="12"/>
      <c r="B86" s="22" t="s">
        <v>65</v>
      </c>
      <c r="C86" s="16"/>
      <c r="D86" s="16"/>
      <c r="E86" s="15"/>
      <c r="F86" s="23">
        <v>55649.94</v>
      </c>
      <c r="G86" s="23"/>
      <c r="H86" s="23">
        <v>22009.97</v>
      </c>
      <c r="I86" s="24"/>
      <c r="J86" s="24"/>
      <c r="K86" s="24"/>
    </row>
    <row r="87" spans="1:229" ht="15" customHeight="1" x14ac:dyDescent="0.25">
      <c r="A87" s="3"/>
      <c r="B87" s="12"/>
      <c r="C87" s="16"/>
      <c r="D87" s="16" t="s">
        <v>66</v>
      </c>
      <c r="E87" s="3"/>
      <c r="F87" s="23">
        <f>F86</f>
        <v>55649.94</v>
      </c>
      <c r="G87" s="23"/>
      <c r="H87" s="23">
        <f>H86</f>
        <v>22009.97</v>
      </c>
      <c r="I87" s="24">
        <f>F87</f>
        <v>55649.94</v>
      </c>
      <c r="J87" s="24"/>
      <c r="K87" s="24">
        <f>H87</f>
        <v>22009.97</v>
      </c>
    </row>
    <row r="88" spans="1:229" ht="15" hidden="1" customHeight="1" x14ac:dyDescent="0.25">
      <c r="A88" s="3"/>
      <c r="B88" s="33" t="s">
        <v>67</v>
      </c>
      <c r="C88" s="16"/>
      <c r="D88" s="16"/>
      <c r="E88" s="3"/>
      <c r="F88" s="23">
        <v>0</v>
      </c>
      <c r="G88" s="23"/>
      <c r="H88" s="23">
        <v>65140</v>
      </c>
      <c r="I88" s="24"/>
      <c r="J88" s="24"/>
      <c r="K88" s="24"/>
    </row>
    <row r="89" spans="1:229" ht="15" hidden="1" customHeight="1" x14ac:dyDescent="0.25">
      <c r="A89" s="3"/>
      <c r="B89" s="33" t="s">
        <v>68</v>
      </c>
      <c r="C89" s="16"/>
      <c r="D89" s="16"/>
      <c r="E89" s="3"/>
      <c r="F89" s="23">
        <v>0</v>
      </c>
      <c r="G89" s="23"/>
      <c r="H89" s="23">
        <v>0</v>
      </c>
      <c r="I89" s="24"/>
      <c r="J89" s="24"/>
      <c r="K89" s="24"/>
    </row>
    <row r="90" spans="1:229" ht="15" hidden="1" customHeight="1" x14ac:dyDescent="0.25">
      <c r="A90" s="3"/>
      <c r="B90" s="33" t="s">
        <v>69</v>
      </c>
      <c r="C90" s="3"/>
      <c r="D90" s="3"/>
      <c r="E90" s="3"/>
      <c r="F90" s="26"/>
      <c r="G90" s="3"/>
      <c r="H90" s="26"/>
      <c r="I90" s="3"/>
      <c r="J90" s="3"/>
      <c r="K90" s="3"/>
    </row>
    <row r="91" spans="1:229" ht="15" hidden="1" customHeight="1" x14ac:dyDescent="0.25">
      <c r="A91" s="3"/>
      <c r="B91" s="33" t="s">
        <v>70</v>
      </c>
      <c r="C91" s="3"/>
      <c r="D91" s="3"/>
      <c r="E91" s="3"/>
      <c r="F91" s="26">
        <v>1242762.26</v>
      </c>
      <c r="G91" s="3"/>
      <c r="H91" s="26">
        <v>1561489.03</v>
      </c>
      <c r="I91" s="3"/>
      <c r="J91" s="3"/>
      <c r="K91" s="3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</row>
    <row r="92" spans="1:229" ht="15" hidden="1" customHeight="1" x14ac:dyDescent="0.25">
      <c r="A92" s="21"/>
      <c r="B92" s="33" t="s">
        <v>71</v>
      </c>
      <c r="C92" s="16"/>
      <c r="D92" s="16"/>
      <c r="E92" s="3"/>
      <c r="F92" s="23">
        <v>1242762.26</v>
      </c>
      <c r="G92" s="23"/>
      <c r="H92" s="23">
        <v>1561489.03</v>
      </c>
      <c r="I92" s="24"/>
      <c r="J92" s="24"/>
      <c r="K92" s="24"/>
    </row>
    <row r="93" spans="1:229" ht="15" hidden="1" customHeight="1" x14ac:dyDescent="0.25">
      <c r="A93" s="3"/>
      <c r="B93" s="33" t="s">
        <v>72</v>
      </c>
      <c r="C93" s="3"/>
      <c r="D93" s="3"/>
      <c r="E93" s="3"/>
      <c r="F93" s="3">
        <v>0</v>
      </c>
      <c r="G93" s="3"/>
      <c r="H93" s="3">
        <v>0</v>
      </c>
      <c r="I93" s="3"/>
      <c r="J93" s="3"/>
      <c r="K93" s="3"/>
    </row>
    <row r="94" spans="1:229" ht="15" customHeight="1" x14ac:dyDescent="0.25">
      <c r="A94" s="3"/>
      <c r="B94" s="3"/>
      <c r="C94" s="16"/>
      <c r="D94" s="16" t="s">
        <v>73</v>
      </c>
      <c r="E94" s="3"/>
      <c r="F94" s="23">
        <f>F88+F89+F92+F90+F93</f>
        <v>1242762.26</v>
      </c>
      <c r="G94" s="23"/>
      <c r="H94" s="23">
        <f>H88+H89+H92+H90+H93</f>
        <v>1626629.03</v>
      </c>
      <c r="I94" s="24">
        <f>F94</f>
        <v>1242762.26</v>
      </c>
      <c r="J94" s="24"/>
      <c r="K94" s="24">
        <f>H94</f>
        <v>1626629.03</v>
      </c>
    </row>
    <row r="95" spans="1:229" ht="15" hidden="1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229" ht="15" hidden="1" customHeight="1" x14ac:dyDescent="0.25">
      <c r="A96" s="3"/>
      <c r="B96" s="3"/>
      <c r="C96" s="3"/>
      <c r="D96" s="3"/>
      <c r="E96" s="3" t="s">
        <v>74</v>
      </c>
      <c r="F96" s="26">
        <v>1344018.8</v>
      </c>
      <c r="G96" s="3"/>
      <c r="H96" s="26">
        <v>1693382.45</v>
      </c>
      <c r="I96" s="3"/>
      <c r="J96" s="3"/>
      <c r="K96" s="3"/>
    </row>
    <row r="97" spans="1:14" ht="15" hidden="1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4" ht="15" customHeight="1" x14ac:dyDescent="0.25">
      <c r="A98" s="12"/>
      <c r="B98" s="13"/>
      <c r="C98" s="16"/>
      <c r="D98" s="3"/>
      <c r="E98" s="14" t="s">
        <v>74</v>
      </c>
      <c r="F98" s="35">
        <f>F71+F72+F73+F78+F85+F87+F94</f>
        <v>1344018.8</v>
      </c>
      <c r="G98" s="23"/>
      <c r="H98" s="35">
        <f t="shared" ref="H98:I98" si="6">H71+H72+H73+H78+H85+H87+H94</f>
        <v>1693382.45</v>
      </c>
      <c r="I98" s="36">
        <f t="shared" si="6"/>
        <v>1343938.8</v>
      </c>
      <c r="J98" s="24"/>
      <c r="K98" s="36">
        <f>K71+K72+K73+K78+K85+K87+K94</f>
        <v>1693382.45</v>
      </c>
    </row>
    <row r="99" spans="1:14" ht="15" customHeight="1" x14ac:dyDescent="0.25">
      <c r="A99" s="3"/>
      <c r="B99" s="3"/>
      <c r="C99" s="16"/>
      <c r="D99" s="3"/>
      <c r="E99" s="16"/>
      <c r="F99" s="23"/>
      <c r="G99" s="23"/>
      <c r="H99" s="23"/>
      <c r="I99" s="24"/>
      <c r="J99" s="24"/>
      <c r="K99" s="24"/>
    </row>
    <row r="100" spans="1:14" ht="15" customHeight="1" x14ac:dyDescent="0.25">
      <c r="A100" s="3"/>
      <c r="B100" s="3"/>
      <c r="C100" s="14" t="s">
        <v>75</v>
      </c>
      <c r="D100" s="3"/>
      <c r="E100" s="16"/>
      <c r="F100" s="23">
        <v>0</v>
      </c>
      <c r="G100" s="23"/>
      <c r="H100" s="23">
        <v>0</v>
      </c>
      <c r="I100" s="24"/>
      <c r="J100" s="24"/>
      <c r="K100" s="24"/>
    </row>
    <row r="101" spans="1:14" ht="15" hidden="1" customHeight="1" x14ac:dyDescent="0.25">
      <c r="A101" s="3"/>
      <c r="B101" s="33" t="s">
        <v>76</v>
      </c>
      <c r="C101" s="16"/>
      <c r="D101" s="3"/>
      <c r="E101" s="16"/>
      <c r="F101" s="23"/>
      <c r="G101" s="23"/>
      <c r="H101" s="23"/>
      <c r="I101" s="24"/>
      <c r="J101" s="24"/>
      <c r="K101" s="24"/>
    </row>
    <row r="102" spans="1:14" ht="15" hidden="1" customHeight="1" x14ac:dyDescent="0.25">
      <c r="A102" s="3"/>
      <c r="B102" s="19" t="s">
        <v>77</v>
      </c>
      <c r="C102" s="16"/>
      <c r="D102" s="3"/>
      <c r="E102" s="16"/>
      <c r="F102" s="23">
        <v>0</v>
      </c>
      <c r="G102" s="23"/>
      <c r="H102" s="23">
        <v>0</v>
      </c>
      <c r="I102" s="24"/>
      <c r="J102" s="24"/>
      <c r="K102" s="24"/>
    </row>
    <row r="103" spans="1:14" ht="15" hidden="1" customHeight="1" x14ac:dyDescent="0.25">
      <c r="A103" s="3"/>
      <c r="B103" s="33" t="s">
        <v>78</v>
      </c>
      <c r="C103" s="16"/>
      <c r="D103" s="3"/>
      <c r="E103" s="16"/>
      <c r="F103" s="23">
        <v>0</v>
      </c>
      <c r="G103" s="23"/>
      <c r="H103" s="23">
        <v>0</v>
      </c>
      <c r="I103" s="24"/>
      <c r="J103" s="24"/>
      <c r="K103" s="24"/>
    </row>
    <row r="104" spans="1:14" ht="15" hidden="1" customHeight="1" x14ac:dyDescent="0.25">
      <c r="A104" s="3"/>
      <c r="B104" s="22" t="s">
        <v>79</v>
      </c>
      <c r="C104" s="16"/>
      <c r="D104" s="3"/>
      <c r="E104" s="16"/>
      <c r="F104" s="23">
        <v>15219862.710000001</v>
      </c>
      <c r="G104" s="23"/>
      <c r="H104" s="23">
        <v>14946318.85</v>
      </c>
      <c r="I104" s="24">
        <f>F104-H104</f>
        <v>273543.86000000127</v>
      </c>
      <c r="J104" s="24"/>
      <c r="K104" s="24">
        <f>IFERROR(I104/ABS(H104),"0")</f>
        <v>1.8301754615652487E-2</v>
      </c>
    </row>
    <row r="105" spans="1:14" ht="15" hidden="1" customHeight="1" x14ac:dyDescent="0.25">
      <c r="A105" s="3"/>
      <c r="B105" s="33" t="s">
        <v>80</v>
      </c>
      <c r="C105" s="16"/>
      <c r="D105" s="3"/>
      <c r="E105" s="16"/>
      <c r="F105" s="23">
        <v>0</v>
      </c>
      <c r="G105" s="23"/>
      <c r="H105" s="23">
        <v>0</v>
      </c>
      <c r="I105" s="24"/>
      <c r="J105" s="24"/>
      <c r="K105" s="24"/>
    </row>
    <row r="106" spans="1:14" ht="15" hidden="1" customHeight="1" x14ac:dyDescent="0.25">
      <c r="A106" s="3"/>
      <c r="B106" s="33" t="s">
        <v>81</v>
      </c>
      <c r="C106" s="16"/>
      <c r="D106" s="3"/>
      <c r="E106" s="16"/>
      <c r="F106" s="23">
        <v>0</v>
      </c>
      <c r="G106" s="23"/>
      <c r="H106" s="23">
        <v>0</v>
      </c>
      <c r="I106" s="24"/>
      <c r="J106" s="24"/>
      <c r="K106" s="24"/>
    </row>
    <row r="107" spans="1:14" ht="15" hidden="1" customHeight="1" x14ac:dyDescent="0.25">
      <c r="A107" s="3"/>
      <c r="B107" s="33" t="s">
        <v>82</v>
      </c>
      <c r="C107" s="16"/>
      <c r="D107" s="3"/>
      <c r="E107" s="16"/>
      <c r="F107" s="23">
        <v>0</v>
      </c>
      <c r="G107" s="23"/>
      <c r="H107" s="23">
        <v>0</v>
      </c>
      <c r="I107" s="24"/>
      <c r="J107" s="24"/>
      <c r="K107" s="24"/>
    </row>
    <row r="108" spans="1:14" ht="15" hidden="1" customHeight="1" x14ac:dyDescent="0.25">
      <c r="A108" s="3"/>
      <c r="B108" s="33" t="s">
        <v>83</v>
      </c>
      <c r="C108" s="16"/>
      <c r="D108" s="3"/>
      <c r="E108" s="16"/>
      <c r="F108" s="23">
        <v>334531.28999999998</v>
      </c>
      <c r="G108" s="23"/>
      <c r="H108" s="23">
        <v>273543.86</v>
      </c>
      <c r="I108" s="24"/>
      <c r="J108" s="24"/>
      <c r="K108" s="24"/>
    </row>
    <row r="109" spans="1:14" ht="15" customHeight="1" x14ac:dyDescent="0.25">
      <c r="A109" s="3"/>
      <c r="B109" s="3"/>
      <c r="C109" s="16"/>
      <c r="D109" s="16" t="s">
        <v>84</v>
      </c>
      <c r="E109" s="3"/>
      <c r="F109" s="23">
        <f>F101+F102+F104+F103+F107+F108</f>
        <v>15554394</v>
      </c>
      <c r="G109" s="23"/>
      <c r="H109" s="23">
        <f>H101+H102+H104+H103+H108+H107</f>
        <v>15219862.709999999</v>
      </c>
      <c r="I109" s="24">
        <f>F109+80</f>
        <v>15554474</v>
      </c>
      <c r="J109" s="24"/>
      <c r="K109" s="24">
        <f t="shared" ref="K109:K110" si="7">H109</f>
        <v>15219862.709999999</v>
      </c>
      <c r="N109" s="43"/>
    </row>
    <row r="110" spans="1:14" ht="15" customHeight="1" x14ac:dyDescent="0.25">
      <c r="A110" s="3"/>
      <c r="B110" s="3"/>
      <c r="C110" s="16"/>
      <c r="D110" s="16" t="s">
        <v>85</v>
      </c>
      <c r="E110" s="3"/>
      <c r="F110" s="23">
        <f>F105+F106</f>
        <v>0</v>
      </c>
      <c r="G110" s="23"/>
      <c r="H110" s="23">
        <f>H105+H106</f>
        <v>0</v>
      </c>
      <c r="I110" s="24">
        <f t="shared" ref="I110" si="8">F110</f>
        <v>0</v>
      </c>
      <c r="J110" s="24"/>
      <c r="K110" s="24">
        <f t="shared" si="7"/>
        <v>0</v>
      </c>
    </row>
    <row r="111" spans="1:14" ht="15" customHeight="1" x14ac:dyDescent="0.25">
      <c r="A111" s="12"/>
      <c r="B111" s="13"/>
      <c r="C111" s="16"/>
      <c r="D111" s="3"/>
      <c r="E111" s="14" t="s">
        <v>86</v>
      </c>
      <c r="F111" s="35">
        <f>F109+F110</f>
        <v>15554394</v>
      </c>
      <c r="G111" s="23"/>
      <c r="H111" s="35">
        <f t="shared" ref="H111:I111" si="9">H109+H110</f>
        <v>15219862.709999999</v>
      </c>
      <c r="I111" s="36">
        <f t="shared" si="9"/>
        <v>15554474</v>
      </c>
      <c r="J111" s="24"/>
      <c r="K111" s="36">
        <f>K109+K110</f>
        <v>15219862.709999999</v>
      </c>
    </row>
    <row r="112" spans="1:14" ht="15" customHeight="1" x14ac:dyDescent="0.25">
      <c r="A112" s="3"/>
      <c r="B112" s="3"/>
      <c r="C112" s="16"/>
      <c r="D112" s="3"/>
      <c r="E112" s="16"/>
      <c r="F112" s="23"/>
      <c r="G112" s="23"/>
      <c r="H112" s="23"/>
      <c r="I112" s="24"/>
      <c r="J112" s="24"/>
      <c r="K112" s="24"/>
      <c r="N112" s="43"/>
    </row>
    <row r="113" spans="1:11" ht="15" customHeight="1" x14ac:dyDescent="0.25">
      <c r="A113" s="3"/>
      <c r="B113" s="3"/>
      <c r="C113" s="37"/>
      <c r="D113" s="37"/>
      <c r="E113" s="38" t="s">
        <v>87</v>
      </c>
      <c r="F113" s="39">
        <v>0</v>
      </c>
      <c r="G113" s="39"/>
      <c r="H113" s="39">
        <v>0</v>
      </c>
      <c r="I113" s="40">
        <f>I98+I111</f>
        <v>16898412.800000001</v>
      </c>
      <c r="J113" s="41"/>
      <c r="K113" s="40">
        <f>K98+K111</f>
        <v>16913245.16</v>
      </c>
    </row>
    <row r="114" spans="1:11" ht="15" hidden="1" customHeight="1" x14ac:dyDescent="0.25">
      <c r="A114" s="3"/>
      <c r="B114" s="3"/>
      <c r="C114" s="16"/>
      <c r="D114" s="3"/>
      <c r="E114" s="16"/>
      <c r="F114" s="42"/>
      <c r="G114" s="42"/>
      <c r="H114" s="42"/>
      <c r="I114" s="24"/>
      <c r="J114" s="24"/>
      <c r="K114" s="24"/>
    </row>
    <row r="115" spans="1:11" ht="15" hidden="1" customHeight="1" x14ac:dyDescent="0.25">
      <c r="A115" s="3"/>
      <c r="B115" s="3"/>
      <c r="C115" s="16"/>
      <c r="D115" s="3"/>
      <c r="E115" s="16"/>
      <c r="F115" s="16">
        <v>0</v>
      </c>
      <c r="G115" s="16"/>
      <c r="H115" s="16">
        <v>0</v>
      </c>
      <c r="I115" s="24">
        <f>I61-I113</f>
        <v>0</v>
      </c>
      <c r="J115" s="24"/>
      <c r="K115" s="24">
        <f>K61-K113</f>
        <v>0</v>
      </c>
    </row>
  </sheetData>
  <mergeCells count="9">
    <mergeCell ref="C6:K6"/>
    <mergeCell ref="C7:K7"/>
    <mergeCell ref="C9:G9"/>
    <mergeCell ref="A10:B10"/>
    <mergeCell ref="C1:K1"/>
    <mergeCell ref="C2:K2"/>
    <mergeCell ref="C3:K3"/>
    <mergeCell ref="C4:K4"/>
    <mergeCell ref="C5:K5"/>
  </mergeCells>
  <printOptions horizontalCentered="1"/>
  <pageMargins left="0.52" right="0.52" top="0.52" bottom="0.52" header="0.31" footer="0.31"/>
  <pageSetup fitToHeight="0" orientation="portrait" useFirstPageNumber="1"/>
  <headerFooter>
    <oddHeader>&amp;L&amp;11&amp;"Arial"&amp;C&amp;11&amp;"Arial"&amp;R&amp;11&amp;"Arial"</oddHeader>
    <oddFooter>&amp;L&amp;11&amp;"Arial"&amp;C&amp;11&amp;"Arial"&amp;R&amp;11&amp;"Arial"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</vt:lpstr>
      <vt:lpstr>'Balance Sheet'!Print_Area</vt:lpstr>
      <vt:lpstr>'Balance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Terri Dawes</cp:lastModifiedBy>
  <dcterms:created xsi:type="dcterms:W3CDTF">2022-11-21T20:21:13Z</dcterms:created>
  <dcterms:modified xsi:type="dcterms:W3CDTF">2022-11-23T15:02:08Z</dcterms:modified>
</cp:coreProperties>
</file>